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\Desktop\Chronology Website update\"/>
    </mc:Choice>
  </mc:AlternateContent>
  <bookViews>
    <workbookView xWindow="0" yWindow="0" windowWidth="20730" windowHeight="11760"/>
  </bookViews>
  <sheets>
    <sheet name="Judge Summary" sheetId="10" r:id="rId1"/>
    <sheet name="Judges Comparison" sheetId="11" r:id="rId2"/>
    <sheet name="Eusebius" sheetId="8" r:id="rId3"/>
    <sheet name="Judges Edgar Karavas" sheetId="12" r:id="rId4"/>
    <sheet name="Karavas" sheetId="9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2" l="1"/>
  <c r="E28" i="12"/>
  <c r="G5" i="12"/>
  <c r="G28" i="12" s="1"/>
  <c r="F5" i="12"/>
  <c r="F28" i="12" s="1"/>
  <c r="E33" i="12" l="1"/>
  <c r="F31" i="12"/>
  <c r="F33" i="12" s="1"/>
  <c r="G31" i="12"/>
  <c r="G33" i="12" s="1"/>
  <c r="I33" i="11"/>
  <c r="E33" i="11"/>
  <c r="C33" i="11"/>
  <c r="I31" i="11"/>
  <c r="E31" i="11"/>
  <c r="C31" i="11"/>
  <c r="D12" i="11"/>
  <c r="M5" i="11"/>
  <c r="M33" i="11" s="1"/>
  <c r="L5" i="11"/>
  <c r="L33" i="11" s="1"/>
  <c r="K5" i="11"/>
  <c r="K33" i="11" s="1"/>
  <c r="H5" i="11"/>
  <c r="H33" i="11" s="1"/>
  <c r="G5" i="11"/>
  <c r="G33" i="11" s="1"/>
  <c r="F5" i="11"/>
  <c r="F31" i="11" s="1"/>
  <c r="D5" i="11"/>
  <c r="I35" i="11" l="1"/>
  <c r="D31" i="11"/>
  <c r="E35" i="11"/>
  <c r="C35" i="11"/>
  <c r="D33" i="11"/>
  <c r="K31" i="11"/>
  <c r="K35" i="11" s="1"/>
  <c r="M31" i="11"/>
  <c r="M35" i="11" s="1"/>
  <c r="H31" i="11"/>
  <c r="H35" i="11" s="1"/>
  <c r="F33" i="11"/>
  <c r="F35" i="11" s="1"/>
  <c r="G31" i="11"/>
  <c r="G35" i="11" s="1"/>
  <c r="L31" i="11"/>
  <c r="L35" i="11" s="1"/>
  <c r="D35" i="11" l="1"/>
  <c r="C4" i="9"/>
  <c r="C25" i="9" s="1"/>
  <c r="F34" i="8"/>
  <c r="G34" i="8"/>
  <c r="E8" i="8"/>
  <c r="E34" i="8" s="1"/>
  <c r="D30" i="8"/>
  <c r="C30" i="8"/>
  <c r="C35" i="8" s="1"/>
  <c r="H16" i="10" l="1"/>
</calcChain>
</file>

<file path=xl/sharedStrings.xml><?xml version="1.0" encoding="utf-8"?>
<sst xmlns="http://schemas.openxmlformats.org/spreadsheetml/2006/main" count="164" uniqueCount="86">
  <si>
    <t>Total</t>
  </si>
  <si>
    <t>Clement</t>
  </si>
  <si>
    <t>Theophilus</t>
  </si>
  <si>
    <t>Samera</t>
  </si>
  <si>
    <t>Servitude to Mesopotamia Judges 3:8</t>
  </si>
  <si>
    <t>Judgeship of Othniel “ 3:9-11</t>
  </si>
  <si>
    <t>Servitude to Moab “ 3:1</t>
  </si>
  <si>
    <t>Rest under Ehud “ 3:15-30</t>
  </si>
  <si>
    <t>Servitude to Jabin “ 4:1-3</t>
  </si>
  <si>
    <t>Rest under Deborah “ 5:31</t>
  </si>
  <si>
    <t>Bondage under Midian “ 6:1</t>
  </si>
  <si>
    <t>Rest under Gideon “ 8:28</t>
  </si>
  <si>
    <t>Reign of Abimelech “ 9:1-22</t>
  </si>
  <si>
    <t>Judgeship of Tola “ 10:1,2</t>
  </si>
  <si>
    <t>Judgeship of Jair “ 10:3</t>
  </si>
  <si>
    <t>(sub-total) Judges 11:26</t>
  </si>
  <si>
    <t>Oppression of Amon “ 10:8</t>
  </si>
  <si>
    <t>Judgeship of Jephthah “ 12:7</t>
  </si>
  <si>
    <t>Judgeship of Ibzan “ 12:8,9</t>
  </si>
  <si>
    <t>Judgeship of Elon “ 12:10,11</t>
  </si>
  <si>
    <t>Judgeship of Abdon “ 12:12-15</t>
  </si>
  <si>
    <t xml:space="preserve">17* </t>
  </si>
  <si>
    <t>Oppression of Philistines “ 13:1</t>
  </si>
  <si>
    <t>Judgeship of Eli 1Sam. 4:12-18</t>
  </si>
  <si>
    <t xml:space="preserve">19** </t>
  </si>
  <si>
    <t>Judgeship of Samuel “ 8:5</t>
  </si>
  <si>
    <t>Edgar</t>
  </si>
  <si>
    <t>Judgeship of Samson</t>
  </si>
  <si>
    <t>Standard</t>
  </si>
  <si>
    <t>Mezera</t>
  </si>
  <si>
    <t>Period of rest and peace</t>
  </si>
  <si>
    <t>Karavas</t>
  </si>
  <si>
    <t>Joshua &amp; Elders (less 6 years division of land)</t>
  </si>
  <si>
    <t>Josephus</t>
  </si>
  <si>
    <t>Final Total</t>
  </si>
  <si>
    <t>Division of Land</t>
  </si>
  <si>
    <t>Eusebius</t>
  </si>
  <si>
    <t>Hippolytus</t>
  </si>
  <si>
    <t>Bible</t>
  </si>
  <si>
    <t>Septuagent</t>
  </si>
  <si>
    <t>Year Born A.D.</t>
  </si>
  <si>
    <t>Year Died A.D.</t>
  </si>
  <si>
    <t>Israel in the wilderness (Ex 16:35)</t>
  </si>
  <si>
    <t>Dividing the land</t>
  </si>
  <si>
    <t>Favor</t>
  </si>
  <si>
    <t>Saul’s reign (Acts 13:21)</t>
  </si>
  <si>
    <t>David reign (2 Sam 5:4; 1 Kings 2:11)</t>
  </si>
  <si>
    <t>Solomon's 4th Year (1 Kings 6:1)</t>
  </si>
  <si>
    <t>Total From Exodus to Temple</t>
  </si>
  <si>
    <t>Trouble</t>
  </si>
  <si>
    <t>4*</t>
  </si>
  <si>
    <t>Uneasy rest under Shamgar “3:31- 4:3</t>
  </si>
  <si>
    <t>5**</t>
  </si>
  <si>
    <t>*   80 Years of rest would include Ehud, Shamgar, Deborah</t>
  </si>
  <si>
    <t>In his 20th he died, then Deborah and Barak devlivered Israel from Jabin King of Canaan.</t>
  </si>
  <si>
    <t>**  Shamgar was a weak Judge and the highways were not safe during his judgeship (Judges 5:6)</t>
  </si>
  <si>
    <t>19***</t>
  </si>
  <si>
    <t xml:space="preserve">***  The remaining value to complete 450 years is 25 years.  This is in agreement with </t>
  </si>
  <si>
    <t>1 Samuel 7:2 since Samuel could not have annointed Saul King until at least 20 years or more.</t>
  </si>
  <si>
    <t>*</t>
  </si>
  <si>
    <t>**</t>
  </si>
  <si>
    <t>***</t>
  </si>
  <si>
    <t>Eusebius 1</t>
  </si>
  <si>
    <t>Born</t>
  </si>
  <si>
    <t>Died</t>
  </si>
  <si>
    <t>Josephus and</t>
  </si>
  <si>
    <t>Early Church Fathers</t>
  </si>
  <si>
    <t>Period of</t>
  </si>
  <si>
    <t xml:space="preserve">Judges </t>
  </si>
  <si>
    <t>Estimated AD</t>
  </si>
  <si>
    <t xml:space="preserve"> 37</t>
  </si>
  <si>
    <t>Average of years</t>
  </si>
  <si>
    <t>Josephus *</t>
  </si>
  <si>
    <t>Clement *</t>
  </si>
  <si>
    <t>Theophilus *</t>
  </si>
  <si>
    <t>Book of Judges</t>
  </si>
  <si>
    <t>About 1000 AD</t>
  </si>
  <si>
    <t>*  Includes years of Joshua and Elders</t>
  </si>
  <si>
    <t>Less: Joshua and Elders if included</t>
  </si>
  <si>
    <t>Hippolytus *</t>
  </si>
  <si>
    <t>Oppressed by Jabin “ 4:1-3 / Shamgar</t>
  </si>
  <si>
    <t>Joshua &amp; Elders (less division land 6 yr)</t>
  </si>
  <si>
    <t>Judge / Oppression</t>
  </si>
  <si>
    <t>Clement's 8 years unclear</t>
  </si>
  <si>
    <t>No.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</si>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</sst>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7" xfId="0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0" fillId="0" borderId="0" xfId="0" quotePrefix="1" applyBorder="1" applyAlignment="1">
      <alignment horizontal="left"/>
    </xf>
    <xf numFmtId="1" fontId="0" fillId="0" borderId="0" xfId="0" applyNumberFormat="1"/>
    <xf numFmtId="0" fontId="1" fillId="2" borderId="0" xfId="0" applyFont="1" applyFill="1" applyAlignment="1">
      <alignment horizontal="right"/>
    </xf>
    <xf numFmtId="0" fontId="3" fillId="0" borderId="2" xfId="0" applyFont="1" applyBorder="1" applyAlignment="1">
      <alignment horizontal="right"/>
    </xf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5" borderId="0" xfId="0" applyFont="1" applyFill="1" applyBorder="1"/>
    <xf numFmtId="0" fontId="0" fillId="2" borderId="7" xfId="0" applyFill="1" applyBorder="1"/>
    <xf numFmtId="0" fontId="0" fillId="2" borderId="6" xfId="0" applyFill="1" applyBorder="1"/>
    <xf numFmtId="0" fontId="3" fillId="0" borderId="0" xfId="0" applyFont="1" applyBorder="1"/>
    <xf numFmtId="0" fontId="0" fillId="0" borderId="9" xfId="0" applyBorder="1" applyAlignment="1">
      <alignment horizontal="left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/>
    </xf>
    <xf numFmtId="0" fontId="0" fillId="4" borderId="11" xfId="0" applyFill="1" applyBorder="1"/>
    <xf numFmtId="0" fontId="0" fillId="4" borderId="12" xfId="0" applyFill="1" applyBorder="1" applyAlignment="1">
      <alignment horizontal="left"/>
    </xf>
    <xf numFmtId="0" fontId="0" fillId="4" borderId="13" xfId="0" applyFill="1" applyBorder="1"/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2" fillId="0" borderId="9" xfId="0" applyFont="1" applyBorder="1"/>
    <xf numFmtId="0" fontId="3" fillId="2" borderId="9" xfId="0" applyFont="1" applyFill="1" applyBorder="1"/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showGridLines="0" tabSelected="1" zoomScale="200" zoomScaleNormal="200" workbookViewId="0">
      <selection activeCell="A17" sqref="A17"/>
    </sheetView>
  </sheetViews>
  <sheetFormatPr defaultRowHeight="15" x14ac:dyDescent="0.25"/>
  <cols>
    <col min="1" max="1" width="10.85546875" customWidth="1"/>
    <col min="2" max="2" width="2.7109375" customWidth="1"/>
    <col min="3" max="4" width="6.42578125" customWidth="1"/>
    <col min="5" max="6" width="0.85546875" customWidth="1"/>
    <col min="7" max="7" width="19.140625" bestFit="1" customWidth="1"/>
    <col min="8" max="8" width="9.42578125" customWidth="1"/>
    <col min="9" max="9" width="2.85546875" customWidth="1"/>
  </cols>
  <sheetData>
    <row r="2" spans="2:9" ht="15.75" thickBot="1" x14ac:dyDescent="0.3"/>
    <row r="3" spans="2:9" ht="19.5" customHeight="1" x14ac:dyDescent="0.25">
      <c r="B3" s="20"/>
      <c r="C3" s="63" t="s">
        <v>69</v>
      </c>
      <c r="D3" s="63"/>
      <c r="E3" s="32"/>
      <c r="F3" s="33"/>
      <c r="G3" s="23" t="s">
        <v>65</v>
      </c>
      <c r="H3" s="22" t="s">
        <v>67</v>
      </c>
      <c r="I3" s="23"/>
    </row>
    <row r="4" spans="2:9" x14ac:dyDescent="0.25">
      <c r="B4" s="24"/>
      <c r="C4" s="8" t="s">
        <v>63</v>
      </c>
      <c r="D4" s="8" t="s">
        <v>64</v>
      </c>
      <c r="E4" s="8"/>
      <c r="F4" s="24"/>
      <c r="G4" s="25" t="s">
        <v>66</v>
      </c>
      <c r="H4" s="9" t="s">
        <v>68</v>
      </c>
      <c r="I4" s="25"/>
    </row>
    <row r="5" spans="2:9" ht="6.75" customHeight="1" thickBot="1" x14ac:dyDescent="0.3">
      <c r="B5" s="26"/>
      <c r="C5" s="27"/>
      <c r="D5" s="27"/>
      <c r="E5" s="27"/>
      <c r="F5" s="26"/>
      <c r="G5" s="29"/>
      <c r="H5" s="28"/>
      <c r="I5" s="29"/>
    </row>
    <row r="6" spans="2:9" ht="6.75" customHeight="1" x14ac:dyDescent="0.25">
      <c r="B6" s="20"/>
      <c r="C6" s="21"/>
      <c r="D6" s="21"/>
      <c r="E6" s="21"/>
      <c r="F6" s="20"/>
      <c r="G6" s="23"/>
      <c r="H6" s="22"/>
      <c r="I6" s="23"/>
    </row>
    <row r="7" spans="2:9" ht="6.75" customHeight="1" x14ac:dyDescent="0.25">
      <c r="B7" s="24"/>
      <c r="C7" s="8"/>
      <c r="D7" s="8"/>
      <c r="E7" s="8"/>
      <c r="F7" s="24"/>
      <c r="G7" s="25"/>
      <c r="H7" s="8"/>
      <c r="I7" s="25"/>
    </row>
    <row r="8" spans="2:9" ht="18" customHeight="1" x14ac:dyDescent="0.25">
      <c r="B8" s="24"/>
      <c r="C8" s="39" t="s">
        <v>70</v>
      </c>
      <c r="D8" s="30">
        <v>100</v>
      </c>
      <c r="E8" s="30"/>
      <c r="F8" s="34"/>
      <c r="G8" s="36" t="s">
        <v>72</v>
      </c>
      <c r="H8" s="8">
        <v>469</v>
      </c>
      <c r="I8" s="25"/>
    </row>
    <row r="9" spans="2:9" ht="18" customHeight="1" x14ac:dyDescent="0.25">
      <c r="B9" s="24"/>
      <c r="C9" s="31">
        <v>170</v>
      </c>
      <c r="D9" s="31">
        <v>235</v>
      </c>
      <c r="E9" s="31"/>
      <c r="F9" s="35"/>
      <c r="G9" s="37" t="s">
        <v>79</v>
      </c>
      <c r="H9" s="8">
        <v>490</v>
      </c>
      <c r="I9" s="25"/>
    </row>
    <row r="10" spans="2:9" ht="18" customHeight="1" x14ac:dyDescent="0.25">
      <c r="B10" s="24"/>
      <c r="C10" s="30">
        <v>150</v>
      </c>
      <c r="D10" s="30">
        <v>215</v>
      </c>
      <c r="E10" s="30"/>
      <c r="F10" s="34"/>
      <c r="G10" s="36" t="s">
        <v>73</v>
      </c>
      <c r="H10" s="8">
        <v>452</v>
      </c>
      <c r="I10" s="25"/>
    </row>
    <row r="11" spans="2:9" ht="18" customHeight="1" x14ac:dyDescent="0.25">
      <c r="B11" s="24"/>
      <c r="C11" s="30">
        <v>115</v>
      </c>
      <c r="D11" s="30">
        <v>180</v>
      </c>
      <c r="E11" s="30"/>
      <c r="F11" s="34"/>
      <c r="G11" s="38" t="s">
        <v>74</v>
      </c>
      <c r="H11" s="8">
        <v>431</v>
      </c>
      <c r="I11" s="25"/>
    </row>
    <row r="12" spans="2:9" ht="18" customHeight="1" x14ac:dyDescent="0.25">
      <c r="B12" s="24"/>
      <c r="C12" s="30">
        <v>263</v>
      </c>
      <c r="D12" s="30">
        <v>339</v>
      </c>
      <c r="E12" s="30"/>
      <c r="F12" s="34"/>
      <c r="G12" s="36" t="s">
        <v>62</v>
      </c>
      <c r="H12" s="8">
        <v>450</v>
      </c>
      <c r="I12" s="25"/>
    </row>
    <row r="13" spans="2:9" ht="18" customHeight="1" x14ac:dyDescent="0.25">
      <c r="B13" s="24"/>
      <c r="C13" s="30" t="s">
        <v>76</v>
      </c>
      <c r="D13" s="30"/>
      <c r="E13" s="30"/>
      <c r="F13" s="34"/>
      <c r="G13" s="36" t="s">
        <v>75</v>
      </c>
      <c r="H13" s="8">
        <v>450</v>
      </c>
      <c r="I13" s="25"/>
    </row>
    <row r="14" spans="2:9" ht="9" customHeight="1" thickBot="1" x14ac:dyDescent="0.3">
      <c r="B14" s="26"/>
      <c r="C14" s="27"/>
      <c r="D14" s="27"/>
      <c r="E14" s="27"/>
      <c r="F14" s="26"/>
      <c r="G14" s="29"/>
      <c r="H14" s="27"/>
      <c r="I14" s="29"/>
    </row>
    <row r="15" spans="2:9" ht="6" customHeight="1" x14ac:dyDescent="0.25"/>
    <row r="16" spans="2:9" x14ac:dyDescent="0.25">
      <c r="G16" s="3" t="s">
        <v>71</v>
      </c>
      <c r="H16" s="40">
        <f>AVERAGE(H8:H13)</f>
        <v>457</v>
      </c>
    </row>
    <row r="17" spans="3:3" x14ac:dyDescent="0.25">
      <c r="C17" t="s">
        <v>77</v>
      </c>
    </row>
  </sheetData>
  <mergeCells count="1">
    <mergeCell ref="C3:D3"/>
  </mergeCells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Q32" sqref="Q32"/>
    </sheetView>
  </sheetViews>
  <sheetFormatPr defaultRowHeight="15" x14ac:dyDescent="0.25"/>
  <cols>
    <col min="1" max="1" width="8.85546875" style="2" customWidth="1"/>
    <col min="2" max="2" width="34.7109375" bestFit="1" customWidth="1"/>
    <col min="3" max="3" width="8.85546875" style="3" bestFit="1" customWidth="1"/>
    <col min="4" max="4" width="9.140625" style="3" bestFit="1" customWidth="1"/>
    <col min="5" max="5" width="11.140625" style="3" bestFit="1" customWidth="1"/>
    <col min="6" max="6" width="10.5703125" style="6" bestFit="1" customWidth="1"/>
    <col min="8" max="8" width="10.85546875" bestFit="1" customWidth="1"/>
    <col min="9" max="9" width="10.28515625" bestFit="1" customWidth="1"/>
    <col min="10" max="10" width="5.140625" style="8" customWidth="1"/>
    <col min="11" max="11" width="8.42578125" style="3" customWidth="1"/>
    <col min="12" max="12" width="9.140625" style="4"/>
    <col min="13" max="13" width="7.7109375" style="3" bestFit="1" customWidth="1"/>
  </cols>
  <sheetData>
    <row r="2" spans="1:13" x14ac:dyDescent="0.25">
      <c r="B2" t="s">
        <v>40</v>
      </c>
      <c r="D2" s="3">
        <v>37</v>
      </c>
      <c r="F2" s="6">
        <v>170</v>
      </c>
      <c r="G2">
        <v>150</v>
      </c>
      <c r="H2">
        <v>115</v>
      </c>
      <c r="I2">
        <v>263</v>
      </c>
    </row>
    <row r="3" spans="1:13" x14ac:dyDescent="0.25">
      <c r="B3" t="s">
        <v>41</v>
      </c>
      <c r="D3" s="3">
        <v>100</v>
      </c>
      <c r="F3" s="6">
        <v>235</v>
      </c>
      <c r="G3" s="3">
        <v>215</v>
      </c>
      <c r="H3" s="3">
        <v>180</v>
      </c>
      <c r="I3">
        <v>339</v>
      </c>
    </row>
    <row r="4" spans="1:13" ht="15.75" thickBot="1" x14ac:dyDescent="0.3">
      <c r="A4" s="56" t="s">
        <v>84</v>
      </c>
      <c r="B4" s="57" t="s">
        <v>85</v>
      </c>
      <c r="C4" s="58" t="s">
        <v>38</v>
      </c>
      <c r="D4" s="59" t="s">
        <v>33</v>
      </c>
      <c r="E4" s="59" t="s">
        <v>39</v>
      </c>
      <c r="F4" s="60" t="s">
        <v>37</v>
      </c>
      <c r="G4" s="57" t="s">
        <v>1</v>
      </c>
      <c r="H4" s="61" t="s">
        <v>2</v>
      </c>
      <c r="I4" s="57" t="s">
        <v>62</v>
      </c>
      <c r="J4" s="49"/>
      <c r="K4" s="59" t="s">
        <v>26</v>
      </c>
      <c r="L4" s="62" t="s">
        <v>29</v>
      </c>
      <c r="M4" s="59" t="s">
        <v>31</v>
      </c>
    </row>
    <row r="5" spans="1:13" x14ac:dyDescent="0.25">
      <c r="B5" t="s">
        <v>32</v>
      </c>
      <c r="D5" s="3">
        <f>25-6</f>
        <v>19</v>
      </c>
      <c r="F5" s="6">
        <f>31-6</f>
        <v>25</v>
      </c>
      <c r="G5">
        <f>25-6</f>
        <v>19</v>
      </c>
      <c r="H5">
        <f>27-6</f>
        <v>21</v>
      </c>
      <c r="K5" s="3">
        <f>59-6</f>
        <v>53</v>
      </c>
      <c r="L5" s="4">
        <f>25-6</f>
        <v>19</v>
      </c>
      <c r="M5">
        <f>300-6-SUM(M6:M18)</f>
        <v>35</v>
      </c>
    </row>
    <row r="6" spans="1:13" x14ac:dyDescent="0.25">
      <c r="A6" s="2">
        <v>1</v>
      </c>
      <c r="B6" t="s">
        <v>4</v>
      </c>
      <c r="C6" s="3">
        <v>8</v>
      </c>
      <c r="D6" s="3">
        <v>8</v>
      </c>
      <c r="E6" s="3">
        <v>8</v>
      </c>
      <c r="F6" s="6">
        <v>8</v>
      </c>
      <c r="G6">
        <v>8</v>
      </c>
      <c r="H6">
        <v>8</v>
      </c>
      <c r="I6">
        <v>8</v>
      </c>
      <c r="K6" s="3">
        <v>8</v>
      </c>
      <c r="L6" s="6">
        <v>8</v>
      </c>
      <c r="M6">
        <v>8</v>
      </c>
    </row>
    <row r="7" spans="1:13" x14ac:dyDescent="0.25">
      <c r="A7" s="2">
        <v>2</v>
      </c>
      <c r="B7" t="s">
        <v>5</v>
      </c>
      <c r="C7" s="3">
        <v>40</v>
      </c>
      <c r="D7" s="3">
        <v>40</v>
      </c>
      <c r="E7" s="3">
        <v>40</v>
      </c>
      <c r="F7" s="6">
        <v>31</v>
      </c>
      <c r="G7">
        <v>40</v>
      </c>
      <c r="H7">
        <v>40</v>
      </c>
      <c r="I7">
        <v>40</v>
      </c>
      <c r="K7" s="3">
        <v>40</v>
      </c>
      <c r="L7" s="6">
        <v>40</v>
      </c>
      <c r="M7">
        <v>40</v>
      </c>
    </row>
    <row r="8" spans="1:13" x14ac:dyDescent="0.25">
      <c r="A8" s="2">
        <v>3</v>
      </c>
      <c r="B8" t="s">
        <v>6</v>
      </c>
      <c r="C8" s="3">
        <v>18</v>
      </c>
      <c r="D8" s="3">
        <v>18</v>
      </c>
      <c r="E8" s="3">
        <v>18</v>
      </c>
      <c r="F8" s="6">
        <v>18</v>
      </c>
      <c r="G8">
        <v>18</v>
      </c>
      <c r="H8">
        <v>18</v>
      </c>
      <c r="I8">
        <v>18</v>
      </c>
      <c r="K8" s="3">
        <v>18</v>
      </c>
      <c r="L8" s="6">
        <v>18</v>
      </c>
      <c r="M8">
        <v>18</v>
      </c>
    </row>
    <row r="9" spans="1:13" x14ac:dyDescent="0.25">
      <c r="A9" s="2">
        <v>4</v>
      </c>
      <c r="B9" t="s">
        <v>7</v>
      </c>
      <c r="C9" s="3">
        <v>80</v>
      </c>
      <c r="D9" s="3">
        <v>80</v>
      </c>
      <c r="E9" s="3">
        <v>8</v>
      </c>
      <c r="F9" s="6">
        <v>80</v>
      </c>
      <c r="G9">
        <v>80</v>
      </c>
      <c r="H9">
        <v>8</v>
      </c>
      <c r="I9">
        <v>80</v>
      </c>
      <c r="K9" s="3">
        <v>20</v>
      </c>
      <c r="L9" s="6">
        <v>80</v>
      </c>
      <c r="M9">
        <v>20</v>
      </c>
    </row>
    <row r="10" spans="1:13" x14ac:dyDescent="0.25">
      <c r="A10" s="2">
        <v>5</v>
      </c>
      <c r="B10" t="s">
        <v>80</v>
      </c>
      <c r="C10" s="3">
        <v>20</v>
      </c>
      <c r="D10" s="3">
        <v>20</v>
      </c>
      <c r="E10" s="3">
        <v>20</v>
      </c>
      <c r="F10" s="6">
        <v>20</v>
      </c>
      <c r="G10">
        <v>20</v>
      </c>
      <c r="H10">
        <v>20</v>
      </c>
      <c r="I10">
        <v>20</v>
      </c>
      <c r="K10" s="3">
        <v>20</v>
      </c>
      <c r="L10" s="6"/>
      <c r="M10">
        <v>20</v>
      </c>
    </row>
    <row r="11" spans="1:13" x14ac:dyDescent="0.25">
      <c r="A11" s="2">
        <v>6</v>
      </c>
      <c r="B11" t="s">
        <v>9</v>
      </c>
      <c r="C11" s="3">
        <v>40</v>
      </c>
      <c r="D11" s="3">
        <v>40</v>
      </c>
      <c r="E11" s="3">
        <v>40</v>
      </c>
      <c r="F11" s="6">
        <v>40</v>
      </c>
      <c r="G11">
        <v>40</v>
      </c>
      <c r="H11">
        <v>40</v>
      </c>
      <c r="I11">
        <v>40</v>
      </c>
      <c r="K11" s="3">
        <v>40</v>
      </c>
      <c r="L11" s="6">
        <v>40</v>
      </c>
      <c r="M11">
        <v>40</v>
      </c>
    </row>
    <row r="12" spans="1:13" x14ac:dyDescent="0.25">
      <c r="A12" s="2">
        <v>7</v>
      </c>
      <c r="B12" t="s">
        <v>10</v>
      </c>
      <c r="C12" s="3">
        <v>7</v>
      </c>
      <c r="D12" s="7">
        <f>3+4</f>
        <v>7</v>
      </c>
      <c r="E12" s="7">
        <v>7</v>
      </c>
      <c r="F12" s="6">
        <v>7</v>
      </c>
      <c r="G12">
        <v>7</v>
      </c>
      <c r="H12">
        <v>7</v>
      </c>
      <c r="I12">
        <v>7</v>
      </c>
      <c r="K12" s="3">
        <v>7</v>
      </c>
      <c r="L12" s="6">
        <v>7</v>
      </c>
      <c r="M12">
        <v>7</v>
      </c>
    </row>
    <row r="13" spans="1:13" x14ac:dyDescent="0.25">
      <c r="A13" s="2">
        <v>8</v>
      </c>
      <c r="B13" t="s">
        <v>11</v>
      </c>
      <c r="C13" s="3">
        <v>40</v>
      </c>
      <c r="D13" s="7">
        <v>40</v>
      </c>
      <c r="E13" s="3">
        <v>40</v>
      </c>
      <c r="F13" s="6">
        <v>40</v>
      </c>
      <c r="G13">
        <v>40</v>
      </c>
      <c r="H13">
        <v>40</v>
      </c>
      <c r="I13">
        <v>40</v>
      </c>
      <c r="K13" s="3">
        <v>40</v>
      </c>
      <c r="L13" s="6">
        <v>40</v>
      </c>
      <c r="M13">
        <v>40</v>
      </c>
    </row>
    <row r="14" spans="1:13" x14ac:dyDescent="0.25">
      <c r="A14" s="2">
        <v>9</v>
      </c>
      <c r="B14" t="s">
        <v>12</v>
      </c>
      <c r="C14" s="3">
        <v>3</v>
      </c>
      <c r="D14" s="7">
        <v>3</v>
      </c>
      <c r="E14" s="3">
        <v>3</v>
      </c>
      <c r="G14">
        <v>3</v>
      </c>
      <c r="H14">
        <v>3</v>
      </c>
      <c r="I14">
        <v>3</v>
      </c>
      <c r="K14" s="3">
        <v>3</v>
      </c>
      <c r="L14" s="6">
        <v>3</v>
      </c>
      <c r="M14">
        <v>3</v>
      </c>
    </row>
    <row r="15" spans="1:13" x14ac:dyDescent="0.25">
      <c r="A15" s="2">
        <v>10</v>
      </c>
      <c r="B15" t="s">
        <v>13</v>
      </c>
      <c r="C15" s="3">
        <v>23</v>
      </c>
      <c r="D15" s="7">
        <v>23</v>
      </c>
      <c r="E15" s="7">
        <v>23</v>
      </c>
      <c r="F15" s="6">
        <v>20</v>
      </c>
      <c r="G15">
        <v>23</v>
      </c>
      <c r="H15">
        <v>22</v>
      </c>
      <c r="I15">
        <v>23</v>
      </c>
      <c r="K15" s="3">
        <v>23</v>
      </c>
      <c r="L15" s="6">
        <v>23</v>
      </c>
      <c r="M15">
        <v>23</v>
      </c>
    </row>
    <row r="16" spans="1:13" x14ac:dyDescent="0.25">
      <c r="A16" s="2">
        <v>11</v>
      </c>
      <c r="B16" t="s">
        <v>14</v>
      </c>
      <c r="C16" s="3">
        <v>22</v>
      </c>
      <c r="D16" s="7">
        <v>22</v>
      </c>
      <c r="E16" s="3">
        <v>22</v>
      </c>
      <c r="F16" s="6">
        <v>22</v>
      </c>
      <c r="H16">
        <v>22</v>
      </c>
      <c r="I16">
        <v>22</v>
      </c>
      <c r="K16" s="3">
        <v>22</v>
      </c>
      <c r="L16" s="6">
        <v>22</v>
      </c>
      <c r="M16">
        <v>22</v>
      </c>
    </row>
    <row r="17" spans="1:13" hidden="1" x14ac:dyDescent="0.25">
      <c r="A17" s="2">
        <v>301</v>
      </c>
      <c r="B17" s="2" t="s">
        <v>15</v>
      </c>
      <c r="D17" s="7"/>
      <c r="L17" s="6"/>
      <c r="M17"/>
    </row>
    <row r="18" spans="1:13" x14ac:dyDescent="0.25">
      <c r="A18" s="2">
        <v>12</v>
      </c>
      <c r="B18" t="s">
        <v>16</v>
      </c>
      <c r="C18" s="3">
        <v>18</v>
      </c>
      <c r="D18" s="7">
        <v>18</v>
      </c>
      <c r="E18" s="3">
        <v>18</v>
      </c>
      <c r="F18" s="6">
        <v>18</v>
      </c>
      <c r="G18">
        <v>18</v>
      </c>
      <c r="H18">
        <v>18</v>
      </c>
      <c r="I18">
        <v>18</v>
      </c>
      <c r="L18" s="6">
        <v>18</v>
      </c>
      <c r="M18">
        <v>18</v>
      </c>
    </row>
    <row r="19" spans="1:13" s="4" customFormat="1" x14ac:dyDescent="0.25">
      <c r="A19" s="5">
        <v>13</v>
      </c>
      <c r="B19" s="4" t="s">
        <v>17</v>
      </c>
      <c r="C19" s="6">
        <v>6</v>
      </c>
      <c r="D19" s="41">
        <v>6</v>
      </c>
      <c r="E19" s="6">
        <v>6</v>
      </c>
      <c r="F19" s="6">
        <v>6</v>
      </c>
      <c r="G19" s="4">
        <v>6</v>
      </c>
      <c r="H19" s="4">
        <v>6</v>
      </c>
      <c r="I19" s="4">
        <v>6</v>
      </c>
      <c r="J19" s="11"/>
      <c r="K19" s="6">
        <v>6</v>
      </c>
      <c r="L19" s="6">
        <v>6</v>
      </c>
      <c r="M19" s="4">
        <v>6</v>
      </c>
    </row>
    <row r="20" spans="1:13" x14ac:dyDescent="0.25">
      <c r="A20" s="2">
        <v>14</v>
      </c>
      <c r="B20" t="s">
        <v>18</v>
      </c>
      <c r="C20" s="3">
        <v>7</v>
      </c>
      <c r="D20" s="7">
        <v>7</v>
      </c>
      <c r="E20" s="3">
        <v>7</v>
      </c>
      <c r="F20" s="6">
        <v>7</v>
      </c>
      <c r="G20">
        <v>7</v>
      </c>
      <c r="H20">
        <v>7</v>
      </c>
      <c r="I20">
        <v>7</v>
      </c>
      <c r="K20" s="3">
        <v>7</v>
      </c>
      <c r="L20" s="6">
        <v>7</v>
      </c>
      <c r="M20">
        <v>7</v>
      </c>
    </row>
    <row r="21" spans="1:13" x14ac:dyDescent="0.25">
      <c r="A21" s="2">
        <v>15</v>
      </c>
      <c r="B21" t="s">
        <v>19</v>
      </c>
      <c r="C21" s="3">
        <v>10</v>
      </c>
      <c r="D21" s="7">
        <v>10</v>
      </c>
      <c r="E21" s="3">
        <v>10</v>
      </c>
      <c r="F21" s="6">
        <v>10</v>
      </c>
      <c r="H21">
        <v>10</v>
      </c>
      <c r="I21">
        <v>10</v>
      </c>
      <c r="K21" s="3">
        <v>10</v>
      </c>
      <c r="L21" s="6">
        <v>10</v>
      </c>
      <c r="M21">
        <v>10</v>
      </c>
    </row>
    <row r="22" spans="1:13" x14ac:dyDescent="0.25">
      <c r="A22" s="2">
        <v>16</v>
      </c>
      <c r="B22" t="s">
        <v>20</v>
      </c>
      <c r="C22" s="3">
        <v>8</v>
      </c>
      <c r="D22" s="7">
        <v>8</v>
      </c>
      <c r="E22" s="7">
        <v>8</v>
      </c>
      <c r="F22" s="6">
        <v>8</v>
      </c>
      <c r="G22">
        <v>8</v>
      </c>
      <c r="H22">
        <v>8</v>
      </c>
      <c r="I22">
        <v>8</v>
      </c>
      <c r="K22" s="3">
        <v>8</v>
      </c>
      <c r="L22" s="6">
        <v>8</v>
      </c>
      <c r="M22">
        <v>8</v>
      </c>
    </row>
    <row r="23" spans="1:13" x14ac:dyDescent="0.25">
      <c r="B23" s="1" t="s">
        <v>83</v>
      </c>
      <c r="D23" s="7"/>
      <c r="G23">
        <v>8</v>
      </c>
      <c r="L23" s="6"/>
      <c r="M23"/>
    </row>
    <row r="24" spans="1:13" x14ac:dyDescent="0.25">
      <c r="A24" s="2" t="s">
        <v>21</v>
      </c>
      <c r="B24" t="s">
        <v>22</v>
      </c>
      <c r="C24" s="3">
        <v>40</v>
      </c>
      <c r="D24" s="7">
        <v>40</v>
      </c>
      <c r="E24" s="3">
        <v>40</v>
      </c>
      <c r="F24" s="6">
        <v>40</v>
      </c>
      <c r="G24">
        <v>40</v>
      </c>
      <c r="H24">
        <v>40</v>
      </c>
      <c r="I24">
        <v>40</v>
      </c>
      <c r="K24" s="3">
        <v>40</v>
      </c>
      <c r="L24" s="6">
        <v>40</v>
      </c>
      <c r="M24">
        <v>40</v>
      </c>
    </row>
    <row r="25" spans="1:13" x14ac:dyDescent="0.25">
      <c r="B25" t="s">
        <v>27</v>
      </c>
      <c r="D25" s="3">
        <v>20</v>
      </c>
      <c r="G25">
        <v>20</v>
      </c>
      <c r="H25">
        <v>20</v>
      </c>
      <c r="I25">
        <v>20</v>
      </c>
      <c r="L25" s="6">
        <v>20</v>
      </c>
      <c r="M25">
        <v>20</v>
      </c>
    </row>
    <row r="26" spans="1:13" x14ac:dyDescent="0.25">
      <c r="B26" t="s">
        <v>30</v>
      </c>
      <c r="H26">
        <v>40</v>
      </c>
      <c r="L26" s="6"/>
      <c r="M26"/>
    </row>
    <row r="27" spans="1:13" x14ac:dyDescent="0.25">
      <c r="B27" t="s">
        <v>3</v>
      </c>
      <c r="H27">
        <v>1</v>
      </c>
      <c r="L27" s="6"/>
      <c r="M27"/>
    </row>
    <row r="28" spans="1:13" x14ac:dyDescent="0.25">
      <c r="A28" s="2">
        <v>18</v>
      </c>
      <c r="B28" t="s">
        <v>23</v>
      </c>
      <c r="C28" s="3">
        <v>40</v>
      </c>
      <c r="D28" s="3">
        <v>40</v>
      </c>
      <c r="E28" s="3">
        <v>20</v>
      </c>
      <c r="F28" s="6">
        <v>20</v>
      </c>
      <c r="G28">
        <v>40</v>
      </c>
      <c r="H28">
        <v>20</v>
      </c>
      <c r="I28">
        <v>40</v>
      </c>
      <c r="K28" s="3">
        <v>40</v>
      </c>
      <c r="L28" s="6">
        <v>40</v>
      </c>
      <c r="M28">
        <v>40</v>
      </c>
    </row>
    <row r="29" spans="1:13" x14ac:dyDescent="0.25">
      <c r="A29" s="2" t="s">
        <v>24</v>
      </c>
      <c r="B29" t="s">
        <v>25</v>
      </c>
      <c r="C29" s="3">
        <v>20</v>
      </c>
      <c r="F29" s="6">
        <v>70</v>
      </c>
      <c r="G29">
        <v>7</v>
      </c>
      <c r="H29">
        <v>12</v>
      </c>
      <c r="K29" s="3">
        <v>45</v>
      </c>
      <c r="L29" s="6">
        <v>20</v>
      </c>
      <c r="M29">
        <v>25</v>
      </c>
    </row>
    <row r="30" spans="1:13" x14ac:dyDescent="0.25">
      <c r="L30" s="6"/>
      <c r="M30"/>
    </row>
    <row r="31" spans="1:13" x14ac:dyDescent="0.25">
      <c r="B31" t="s">
        <v>0</v>
      </c>
      <c r="C31" s="18">
        <f>SUM(C4:C30)</f>
        <v>450</v>
      </c>
      <c r="D31" s="18">
        <f>SUM(D4:D30)</f>
        <v>469</v>
      </c>
      <c r="E31" s="18">
        <f>SUM(E4:E30)</f>
        <v>338</v>
      </c>
      <c r="F31" s="19">
        <f>SUM(F4:F30)</f>
        <v>490</v>
      </c>
      <c r="G31" s="18">
        <f>SUM(G5:G30)</f>
        <v>452</v>
      </c>
      <c r="H31" s="18">
        <f>SUM(H5:H30)</f>
        <v>431</v>
      </c>
      <c r="I31" s="18">
        <f>SUM(I4:I30)</f>
        <v>450</v>
      </c>
      <c r="J31" s="9"/>
      <c r="K31" s="18">
        <f>SUM(K4:K30)</f>
        <v>450</v>
      </c>
      <c r="L31" s="19">
        <f>SUM(L4:L30)</f>
        <v>469</v>
      </c>
      <c r="M31" s="18">
        <f>SUM(M4:M30)</f>
        <v>450</v>
      </c>
    </row>
    <row r="32" spans="1:13" x14ac:dyDescent="0.25">
      <c r="L32" s="6"/>
      <c r="M32"/>
    </row>
    <row r="33" spans="2:13" x14ac:dyDescent="0.25">
      <c r="B33" t="s">
        <v>78</v>
      </c>
      <c r="C33" s="3">
        <f t="shared" ref="C33:M33" si="0">-C5</f>
        <v>0</v>
      </c>
      <c r="D33" s="3">
        <f t="shared" si="0"/>
        <v>-19</v>
      </c>
      <c r="E33" s="3">
        <f t="shared" si="0"/>
        <v>0</v>
      </c>
      <c r="F33" s="3">
        <f t="shared" si="0"/>
        <v>-25</v>
      </c>
      <c r="G33" s="3">
        <f t="shared" si="0"/>
        <v>-19</v>
      </c>
      <c r="H33" s="3">
        <f t="shared" si="0"/>
        <v>-21</v>
      </c>
      <c r="I33" s="3">
        <f t="shared" si="0"/>
        <v>0</v>
      </c>
      <c r="J33" s="9"/>
      <c r="K33" s="3">
        <f t="shared" si="0"/>
        <v>-53</v>
      </c>
      <c r="L33" s="3">
        <f t="shared" si="0"/>
        <v>-19</v>
      </c>
      <c r="M33" s="3">
        <f t="shared" si="0"/>
        <v>-35</v>
      </c>
    </row>
    <row r="34" spans="2:13" x14ac:dyDescent="0.25">
      <c r="H34" s="1"/>
      <c r="M34" s="1"/>
    </row>
    <row r="35" spans="2:13" x14ac:dyDescent="0.25">
      <c r="B35" t="s">
        <v>34</v>
      </c>
      <c r="C35" s="3">
        <f>SUM(C31:C34)</f>
        <v>450</v>
      </c>
      <c r="D35" s="3">
        <f t="shared" ref="D35:M35" si="1">SUM(D31:D34)</f>
        <v>450</v>
      </c>
      <c r="E35" s="3">
        <f t="shared" si="1"/>
        <v>338</v>
      </c>
      <c r="F35" s="3">
        <f t="shared" si="1"/>
        <v>465</v>
      </c>
      <c r="G35" s="3">
        <f t="shared" si="1"/>
        <v>433</v>
      </c>
      <c r="H35" s="3">
        <f t="shared" si="1"/>
        <v>410</v>
      </c>
      <c r="I35" s="3">
        <f t="shared" si="1"/>
        <v>450</v>
      </c>
      <c r="J35" s="9"/>
      <c r="K35" s="3">
        <f t="shared" si="1"/>
        <v>397</v>
      </c>
      <c r="L35" s="3">
        <f t="shared" si="1"/>
        <v>450</v>
      </c>
      <c r="M35" s="3">
        <f t="shared" si="1"/>
        <v>415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9" zoomScale="115" zoomScaleNormal="115" workbookViewId="0">
      <selection activeCell="L24" sqref="L24"/>
    </sheetView>
  </sheetViews>
  <sheetFormatPr defaultRowHeight="15" x14ac:dyDescent="0.25"/>
  <cols>
    <col min="1" max="1" width="5.85546875" customWidth="1"/>
    <col min="2" max="2" width="34.7109375" customWidth="1"/>
    <col min="3" max="3" width="8.85546875" style="3" hidden="1" customWidth="1"/>
    <col min="4" max="4" width="11.140625" style="3" hidden="1" customWidth="1"/>
    <col min="7" max="7" width="9" customWidth="1"/>
  </cols>
  <sheetData>
    <row r="1" spans="1:8" x14ac:dyDescent="0.25">
      <c r="A1" s="8" t="s">
        <v>40</v>
      </c>
      <c r="B1" s="8"/>
      <c r="C1" s="9"/>
      <c r="D1" s="9"/>
      <c r="E1" s="8">
        <v>263</v>
      </c>
      <c r="F1" s="8"/>
      <c r="G1" s="8"/>
      <c r="H1" s="8"/>
    </row>
    <row r="2" spans="1:8" x14ac:dyDescent="0.25">
      <c r="A2" s="8" t="s">
        <v>41</v>
      </c>
      <c r="B2" s="8"/>
      <c r="C2" s="9" t="s">
        <v>38</v>
      </c>
      <c r="D2" s="9"/>
      <c r="E2" s="8">
        <v>339</v>
      </c>
      <c r="F2" s="8"/>
      <c r="G2" s="8"/>
      <c r="H2" s="8"/>
    </row>
    <row r="3" spans="1:8" x14ac:dyDescent="0.25">
      <c r="A3" s="8"/>
      <c r="B3" s="8"/>
      <c r="C3" s="9" t="s">
        <v>28</v>
      </c>
      <c r="D3" s="9" t="s">
        <v>39</v>
      </c>
      <c r="E3" s="13" t="s">
        <v>36</v>
      </c>
      <c r="F3" s="13" t="s">
        <v>44</v>
      </c>
      <c r="G3" s="13" t="s">
        <v>49</v>
      </c>
      <c r="H3" s="8"/>
    </row>
    <row r="4" spans="1:8" x14ac:dyDescent="0.25">
      <c r="A4" s="8"/>
      <c r="B4" s="8"/>
      <c r="C4" s="9"/>
      <c r="D4" s="9"/>
      <c r="E4" s="9"/>
      <c r="F4" s="9"/>
      <c r="G4" s="9"/>
      <c r="H4" s="8"/>
    </row>
    <row r="5" spans="1:8" x14ac:dyDescent="0.25">
      <c r="A5" s="8" t="s">
        <v>42</v>
      </c>
      <c r="B5" s="8"/>
      <c r="C5" s="9"/>
      <c r="D5" s="9"/>
      <c r="E5" s="9">
        <v>40</v>
      </c>
      <c r="F5" s="9">
        <v>40</v>
      </c>
      <c r="G5" s="9"/>
      <c r="H5" s="8"/>
    </row>
    <row r="6" spans="1:8" x14ac:dyDescent="0.25">
      <c r="B6" s="14" t="s">
        <v>43</v>
      </c>
      <c r="C6" s="15"/>
      <c r="D6" s="15"/>
      <c r="E6" s="15">
        <v>6</v>
      </c>
      <c r="F6" s="15"/>
      <c r="G6" s="15">
        <v>6</v>
      </c>
      <c r="H6" s="8"/>
    </row>
    <row r="7" spans="1:8" x14ac:dyDescent="0.25">
      <c r="A7" s="8"/>
      <c r="B7" s="8"/>
      <c r="C7" s="9"/>
      <c r="D7" s="9"/>
      <c r="E7" s="9"/>
      <c r="F7" s="9"/>
      <c r="G7" s="9"/>
      <c r="H7" s="8"/>
    </row>
    <row r="8" spans="1:8" x14ac:dyDescent="0.25">
      <c r="A8" s="8" t="s">
        <v>32</v>
      </c>
      <c r="B8" s="8"/>
      <c r="C8" s="9"/>
      <c r="D8" s="9"/>
      <c r="E8" s="8">
        <f>27-E6-1</f>
        <v>20</v>
      </c>
      <c r="F8" s="8">
        <v>20</v>
      </c>
      <c r="G8" s="8"/>
      <c r="H8" s="8"/>
    </row>
    <row r="9" spans="1:8" x14ac:dyDescent="0.25">
      <c r="A9" s="8"/>
      <c r="B9" s="14" t="s">
        <v>4</v>
      </c>
      <c r="C9" s="15">
        <v>8</v>
      </c>
      <c r="D9" s="15">
        <v>8</v>
      </c>
      <c r="E9" s="14">
        <v>8</v>
      </c>
      <c r="F9" s="14"/>
      <c r="G9" s="14">
        <v>8</v>
      </c>
      <c r="H9" s="8"/>
    </row>
    <row r="10" spans="1:8" x14ac:dyDescent="0.25">
      <c r="A10" s="8" t="s">
        <v>5</v>
      </c>
      <c r="B10" s="8"/>
      <c r="C10" s="9">
        <v>40</v>
      </c>
      <c r="D10" s="9">
        <v>40</v>
      </c>
      <c r="E10" s="8">
        <v>40</v>
      </c>
      <c r="F10" s="8">
        <v>40</v>
      </c>
      <c r="G10" s="8"/>
      <c r="H10" s="8"/>
    </row>
    <row r="11" spans="1:8" x14ac:dyDescent="0.25">
      <c r="A11" s="8"/>
      <c r="B11" s="14" t="s">
        <v>6</v>
      </c>
      <c r="C11" s="15">
        <v>18</v>
      </c>
      <c r="D11" s="15">
        <v>18</v>
      </c>
      <c r="E11" s="14">
        <v>18</v>
      </c>
      <c r="F11" s="14"/>
      <c r="G11" s="14">
        <v>18</v>
      </c>
      <c r="H11" s="8"/>
    </row>
    <row r="12" spans="1:8" x14ac:dyDescent="0.25">
      <c r="A12" s="8" t="s">
        <v>7</v>
      </c>
      <c r="B12" s="8"/>
      <c r="C12" s="9">
        <v>80</v>
      </c>
      <c r="D12" s="9">
        <v>8</v>
      </c>
      <c r="E12" s="8">
        <v>80</v>
      </c>
      <c r="F12" s="8">
        <v>80</v>
      </c>
      <c r="G12" s="8"/>
      <c r="H12" s="8"/>
    </row>
    <row r="13" spans="1:8" x14ac:dyDescent="0.25">
      <c r="A13" s="8"/>
      <c r="B13" s="14" t="s">
        <v>8</v>
      </c>
      <c r="C13" s="15">
        <v>20</v>
      </c>
      <c r="D13" s="15">
        <v>20</v>
      </c>
      <c r="E13" s="14">
        <v>20</v>
      </c>
      <c r="F13" s="14"/>
      <c r="G13" s="14">
        <v>20</v>
      </c>
      <c r="H13" s="8"/>
    </row>
    <row r="14" spans="1:8" x14ac:dyDescent="0.25">
      <c r="A14" s="8" t="s">
        <v>9</v>
      </c>
      <c r="B14" s="8"/>
      <c r="C14" s="9">
        <v>40</v>
      </c>
      <c r="D14" s="9">
        <v>40</v>
      </c>
      <c r="E14" s="8">
        <v>40</v>
      </c>
      <c r="F14" s="8">
        <v>40</v>
      </c>
      <c r="G14" s="8"/>
      <c r="H14" s="8"/>
    </row>
    <row r="15" spans="1:8" x14ac:dyDescent="0.25">
      <c r="A15" s="8"/>
      <c r="B15" s="14" t="s">
        <v>10</v>
      </c>
      <c r="C15" s="15">
        <v>7</v>
      </c>
      <c r="D15" s="16">
        <v>7</v>
      </c>
      <c r="E15" s="14">
        <v>7</v>
      </c>
      <c r="F15" s="14"/>
      <c r="G15" s="14">
        <v>7</v>
      </c>
      <c r="H15" s="8"/>
    </row>
    <row r="16" spans="1:8" x14ac:dyDescent="0.25">
      <c r="A16" s="8" t="s">
        <v>11</v>
      </c>
      <c r="B16" s="8"/>
      <c r="C16" s="9">
        <v>40</v>
      </c>
      <c r="D16" s="9">
        <v>40</v>
      </c>
      <c r="E16" s="8">
        <v>40</v>
      </c>
      <c r="F16" s="8">
        <v>40</v>
      </c>
      <c r="G16" s="8"/>
      <c r="H16" s="8"/>
    </row>
    <row r="17" spans="1:8" x14ac:dyDescent="0.25">
      <c r="B17" s="14" t="s">
        <v>12</v>
      </c>
      <c r="C17" s="15">
        <v>3</v>
      </c>
      <c r="D17" s="15">
        <v>3</v>
      </c>
      <c r="E17" s="14">
        <v>3</v>
      </c>
      <c r="F17" s="14"/>
      <c r="G17" s="14">
        <v>3</v>
      </c>
      <c r="H17" s="8"/>
    </row>
    <row r="18" spans="1:8" x14ac:dyDescent="0.25">
      <c r="A18" s="8" t="s">
        <v>13</v>
      </c>
      <c r="B18" s="8"/>
      <c r="C18" s="9">
        <v>23</v>
      </c>
      <c r="D18" s="10">
        <v>23</v>
      </c>
      <c r="E18" s="8">
        <v>23</v>
      </c>
      <c r="F18" s="8">
        <v>23</v>
      </c>
      <c r="G18" s="8"/>
      <c r="H18" s="8"/>
    </row>
    <row r="19" spans="1:8" x14ac:dyDescent="0.25">
      <c r="A19" s="8" t="s">
        <v>14</v>
      </c>
      <c r="B19" s="8"/>
      <c r="C19" s="9">
        <v>22</v>
      </c>
      <c r="D19" s="9">
        <v>22</v>
      </c>
      <c r="E19" s="8">
        <v>22</v>
      </c>
      <c r="F19" s="8">
        <v>22</v>
      </c>
      <c r="G19" s="8"/>
      <c r="H19" s="8"/>
    </row>
    <row r="20" spans="1:8" x14ac:dyDescent="0.25">
      <c r="A20" s="8"/>
      <c r="B20" s="14" t="s">
        <v>16</v>
      </c>
      <c r="C20" s="15">
        <v>18</v>
      </c>
      <c r="D20" s="15">
        <v>18</v>
      </c>
      <c r="E20" s="14">
        <v>18</v>
      </c>
      <c r="F20" s="14"/>
      <c r="G20" s="14">
        <v>18</v>
      </c>
      <c r="H20" s="8"/>
    </row>
    <row r="21" spans="1:8" s="4" customFormat="1" x14ac:dyDescent="0.25">
      <c r="A21" s="11" t="s">
        <v>17</v>
      </c>
      <c r="B21" s="11"/>
      <c r="C21" s="12">
        <v>6</v>
      </c>
      <c r="D21" s="12">
        <v>6</v>
      </c>
      <c r="E21" s="11">
        <v>6</v>
      </c>
      <c r="F21" s="11">
        <v>6</v>
      </c>
      <c r="G21" s="11"/>
      <c r="H21" s="11"/>
    </row>
    <row r="22" spans="1:8" x14ac:dyDescent="0.25">
      <c r="A22" s="8" t="s">
        <v>18</v>
      </c>
      <c r="B22" s="8"/>
      <c r="C22" s="9">
        <v>7</v>
      </c>
      <c r="D22" s="9">
        <v>7</v>
      </c>
      <c r="E22" s="8">
        <v>7</v>
      </c>
      <c r="F22" s="8">
        <v>7</v>
      </c>
      <c r="G22" s="8"/>
      <c r="H22" s="8"/>
    </row>
    <row r="23" spans="1:8" x14ac:dyDescent="0.25">
      <c r="A23" s="8" t="s">
        <v>19</v>
      </c>
      <c r="B23" s="8"/>
      <c r="C23" s="9">
        <v>10</v>
      </c>
      <c r="D23" s="9">
        <v>10</v>
      </c>
      <c r="E23" s="8">
        <v>10</v>
      </c>
      <c r="F23" s="8">
        <v>10</v>
      </c>
      <c r="G23" s="8"/>
      <c r="H23" s="8"/>
    </row>
    <row r="24" spans="1:8" x14ac:dyDescent="0.25">
      <c r="A24" s="8" t="s">
        <v>20</v>
      </c>
      <c r="B24" s="8"/>
      <c r="C24" s="9">
        <v>8</v>
      </c>
      <c r="D24" s="10">
        <v>8</v>
      </c>
      <c r="E24" s="8">
        <v>8</v>
      </c>
      <c r="F24" s="8">
        <v>8</v>
      </c>
      <c r="G24" s="8"/>
      <c r="H24" s="8"/>
    </row>
    <row r="25" spans="1:8" x14ac:dyDescent="0.25">
      <c r="A25" s="8"/>
      <c r="B25" s="14" t="s">
        <v>22</v>
      </c>
      <c r="C25" s="15">
        <v>40</v>
      </c>
      <c r="D25" s="15">
        <v>40</v>
      </c>
      <c r="E25" s="14">
        <v>40</v>
      </c>
      <c r="F25" s="14"/>
      <c r="G25" s="14">
        <v>40</v>
      </c>
      <c r="H25" s="8"/>
    </row>
    <row r="26" spans="1:8" x14ac:dyDescent="0.25">
      <c r="A26" t="s">
        <v>27</v>
      </c>
      <c r="E26">
        <v>20</v>
      </c>
      <c r="F26">
        <v>20</v>
      </c>
    </row>
    <row r="27" spans="1:8" x14ac:dyDescent="0.25">
      <c r="A27" t="s">
        <v>23</v>
      </c>
      <c r="C27" s="3">
        <v>40</v>
      </c>
      <c r="D27" s="3">
        <v>20</v>
      </c>
      <c r="E27">
        <v>40</v>
      </c>
      <c r="F27">
        <v>40</v>
      </c>
    </row>
    <row r="28" spans="1:8" x14ac:dyDescent="0.25">
      <c r="A28" t="s">
        <v>25</v>
      </c>
      <c r="C28" s="3">
        <v>20</v>
      </c>
    </row>
    <row r="30" spans="1:8" x14ac:dyDescent="0.25">
      <c r="A30" t="s">
        <v>45</v>
      </c>
      <c r="C30" s="3">
        <f>SUM(C3:C29)</f>
        <v>450</v>
      </c>
      <c r="D30" s="3">
        <f>SUM(D3:D29)</f>
        <v>338</v>
      </c>
      <c r="E30" s="3">
        <v>40</v>
      </c>
      <c r="F30" s="3">
        <v>40</v>
      </c>
      <c r="G30" s="3"/>
    </row>
    <row r="31" spans="1:8" x14ac:dyDescent="0.25">
      <c r="A31" t="s">
        <v>46</v>
      </c>
      <c r="E31">
        <v>40</v>
      </c>
      <c r="F31">
        <v>40</v>
      </c>
    </row>
    <row r="32" spans="1:8" x14ac:dyDescent="0.25">
      <c r="A32" t="s">
        <v>47</v>
      </c>
      <c r="E32">
        <v>4</v>
      </c>
      <c r="F32">
        <v>4</v>
      </c>
    </row>
    <row r="34" spans="1:7" x14ac:dyDescent="0.25">
      <c r="A34" t="s">
        <v>48</v>
      </c>
      <c r="E34">
        <f>SUM(E4:E33)</f>
        <v>600</v>
      </c>
      <c r="F34">
        <f t="shared" ref="F34:G34" si="0">SUM(F4:F33)</f>
        <v>480</v>
      </c>
      <c r="G34">
        <f t="shared" si="0"/>
        <v>120</v>
      </c>
    </row>
    <row r="35" spans="1:7" x14ac:dyDescent="0.25">
      <c r="C35" s="3">
        <f>SUM(C30:C34)</f>
        <v>450</v>
      </c>
      <c r="E35" s="3"/>
    </row>
  </sheetData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6"/>
  <sheetViews>
    <sheetView showGridLines="0" topLeftCell="A7" zoomScale="150" zoomScaleNormal="150" workbookViewId="0">
      <selection activeCell="N15" sqref="N15"/>
    </sheetView>
  </sheetViews>
  <sheetFormatPr defaultRowHeight="15" x14ac:dyDescent="0.25"/>
  <cols>
    <col min="2" max="2" width="2.28515625" customWidth="1"/>
    <col min="3" max="3" width="5.85546875" style="2" customWidth="1"/>
    <col min="4" max="4" width="34.7109375" bestFit="1" customWidth="1"/>
    <col min="5" max="5" width="8.85546875" style="3" bestFit="1" customWidth="1"/>
    <col min="6" max="7" width="10.140625" style="3" customWidth="1"/>
    <col min="8" max="8" width="3" customWidth="1"/>
  </cols>
  <sheetData>
    <row r="3" spans="2:8" ht="15.75" thickBot="1" x14ac:dyDescent="0.3"/>
    <row r="4" spans="2:8" ht="22.5" customHeight="1" thickBot="1" x14ac:dyDescent="0.3">
      <c r="B4" s="53"/>
      <c r="C4" s="54"/>
      <c r="D4" s="51" t="s">
        <v>82</v>
      </c>
      <c r="E4" s="52" t="s">
        <v>38</v>
      </c>
      <c r="F4" s="52" t="s">
        <v>26</v>
      </c>
      <c r="G4" s="52" t="s">
        <v>31</v>
      </c>
      <c r="H4" s="55"/>
    </row>
    <row r="5" spans="2:8" ht="21.75" customHeight="1" x14ac:dyDescent="0.25">
      <c r="B5" s="24"/>
      <c r="C5" s="30"/>
      <c r="D5" s="43" t="s">
        <v>81</v>
      </c>
      <c r="E5" s="44">
        <v>0</v>
      </c>
      <c r="F5" s="45">
        <f>59-6</f>
        <v>53</v>
      </c>
      <c r="G5" s="46">
        <f>300-6-SUM(G6:G18)</f>
        <v>35</v>
      </c>
      <c r="H5" s="25"/>
    </row>
    <row r="6" spans="2:8" x14ac:dyDescent="0.25">
      <c r="B6" s="24"/>
      <c r="C6" s="30">
        <v>1</v>
      </c>
      <c r="D6" s="8" t="s">
        <v>4</v>
      </c>
      <c r="E6" s="9">
        <v>8</v>
      </c>
      <c r="F6" s="9">
        <v>8</v>
      </c>
      <c r="G6" s="8">
        <v>8</v>
      </c>
      <c r="H6" s="25"/>
    </row>
    <row r="7" spans="2:8" x14ac:dyDescent="0.25">
      <c r="B7" s="24"/>
      <c r="C7" s="30">
        <v>2</v>
      </c>
      <c r="D7" s="8" t="s">
        <v>5</v>
      </c>
      <c r="E7" s="9">
        <v>40</v>
      </c>
      <c r="F7" s="9">
        <v>40</v>
      </c>
      <c r="G7" s="8">
        <v>40</v>
      </c>
      <c r="H7" s="25"/>
    </row>
    <row r="8" spans="2:8" x14ac:dyDescent="0.25">
      <c r="B8" s="24"/>
      <c r="C8" s="30">
        <v>3</v>
      </c>
      <c r="D8" s="8" t="s">
        <v>6</v>
      </c>
      <c r="E8" s="9">
        <v>18</v>
      </c>
      <c r="F8" s="9">
        <v>18</v>
      </c>
      <c r="G8" s="8">
        <v>18</v>
      </c>
      <c r="H8" s="25"/>
    </row>
    <row r="9" spans="2:8" x14ac:dyDescent="0.25">
      <c r="B9" s="24"/>
      <c r="C9" s="30">
        <v>4</v>
      </c>
      <c r="D9" s="43" t="s">
        <v>7</v>
      </c>
      <c r="E9" s="44">
        <v>80</v>
      </c>
      <c r="F9" s="45">
        <v>20</v>
      </c>
      <c r="G9" s="46">
        <v>20</v>
      </c>
      <c r="H9" s="25"/>
    </row>
    <row r="10" spans="2:8" x14ac:dyDescent="0.25">
      <c r="B10" s="24"/>
      <c r="C10" s="30">
        <v>5</v>
      </c>
      <c r="D10" s="43" t="s">
        <v>80</v>
      </c>
      <c r="E10" s="44">
        <v>20</v>
      </c>
      <c r="F10" s="44">
        <v>20</v>
      </c>
      <c r="G10" s="43">
        <v>20</v>
      </c>
      <c r="H10" s="25"/>
    </row>
    <row r="11" spans="2:8" x14ac:dyDescent="0.25">
      <c r="B11" s="24"/>
      <c r="C11" s="30">
        <v>6</v>
      </c>
      <c r="D11" s="43" t="s">
        <v>9</v>
      </c>
      <c r="E11" s="44">
        <v>40</v>
      </c>
      <c r="F11" s="44">
        <v>40</v>
      </c>
      <c r="G11" s="43">
        <v>40</v>
      </c>
      <c r="H11" s="25"/>
    </row>
    <row r="12" spans="2:8" x14ac:dyDescent="0.25">
      <c r="B12" s="24"/>
      <c r="C12" s="30">
        <v>7</v>
      </c>
      <c r="D12" s="8" t="s">
        <v>10</v>
      </c>
      <c r="E12" s="9">
        <v>7</v>
      </c>
      <c r="F12" s="9">
        <v>7</v>
      </c>
      <c r="G12" s="8">
        <v>7</v>
      </c>
      <c r="H12" s="25"/>
    </row>
    <row r="13" spans="2:8" x14ac:dyDescent="0.25">
      <c r="B13" s="24"/>
      <c r="C13" s="30">
        <v>8</v>
      </c>
      <c r="D13" s="8" t="s">
        <v>11</v>
      </c>
      <c r="E13" s="9">
        <v>40</v>
      </c>
      <c r="F13" s="9">
        <v>40</v>
      </c>
      <c r="G13" s="8">
        <v>40</v>
      </c>
      <c r="H13" s="25"/>
    </row>
    <row r="14" spans="2:8" x14ac:dyDescent="0.25">
      <c r="B14" s="24"/>
      <c r="C14" s="30">
        <v>9</v>
      </c>
      <c r="D14" s="8" t="s">
        <v>12</v>
      </c>
      <c r="E14" s="9">
        <v>3</v>
      </c>
      <c r="F14" s="9">
        <v>3</v>
      </c>
      <c r="G14" s="8">
        <v>3</v>
      </c>
      <c r="H14" s="25"/>
    </row>
    <row r="15" spans="2:8" x14ac:dyDescent="0.25">
      <c r="B15" s="24"/>
      <c r="C15" s="30">
        <v>10</v>
      </c>
      <c r="D15" s="8" t="s">
        <v>13</v>
      </c>
      <c r="E15" s="9">
        <v>23</v>
      </c>
      <c r="F15" s="9">
        <v>23</v>
      </c>
      <c r="G15" s="8">
        <v>23</v>
      </c>
      <c r="H15" s="25"/>
    </row>
    <row r="16" spans="2:8" x14ac:dyDescent="0.25">
      <c r="B16" s="24"/>
      <c r="C16" s="30">
        <v>11</v>
      </c>
      <c r="D16" s="8" t="s">
        <v>14</v>
      </c>
      <c r="E16" s="9">
        <v>22</v>
      </c>
      <c r="F16" s="9">
        <v>22</v>
      </c>
      <c r="G16" s="8">
        <v>22</v>
      </c>
      <c r="H16" s="25"/>
    </row>
    <row r="17" spans="2:8" hidden="1" x14ac:dyDescent="0.25">
      <c r="B17" s="24"/>
      <c r="C17" s="30">
        <v>301</v>
      </c>
      <c r="D17" s="30" t="s">
        <v>15</v>
      </c>
      <c r="E17" s="9"/>
      <c r="F17" s="9"/>
      <c r="G17" s="8"/>
      <c r="H17" s="25"/>
    </row>
    <row r="18" spans="2:8" x14ac:dyDescent="0.25">
      <c r="B18" s="24"/>
      <c r="C18" s="30">
        <v>12</v>
      </c>
      <c r="D18" s="43" t="s">
        <v>16</v>
      </c>
      <c r="E18" s="44">
        <v>18</v>
      </c>
      <c r="F18" s="45">
        <v>0</v>
      </c>
      <c r="G18" s="43">
        <v>18</v>
      </c>
      <c r="H18" s="47"/>
    </row>
    <row r="19" spans="2:8" s="4" customFormat="1" x14ac:dyDescent="0.25">
      <c r="B19" s="48"/>
      <c r="C19" s="31">
        <v>13</v>
      </c>
      <c r="D19" s="11" t="s">
        <v>17</v>
      </c>
      <c r="E19" s="12">
        <v>6</v>
      </c>
      <c r="F19" s="12">
        <v>6</v>
      </c>
      <c r="G19" s="11">
        <v>6</v>
      </c>
      <c r="H19" s="47"/>
    </row>
    <row r="20" spans="2:8" x14ac:dyDescent="0.25">
      <c r="B20" s="24"/>
      <c r="C20" s="30">
        <v>14</v>
      </c>
      <c r="D20" s="8" t="s">
        <v>18</v>
      </c>
      <c r="E20" s="9">
        <v>7</v>
      </c>
      <c r="F20" s="9">
        <v>7</v>
      </c>
      <c r="G20" s="8">
        <v>7</v>
      </c>
      <c r="H20" s="25"/>
    </row>
    <row r="21" spans="2:8" x14ac:dyDescent="0.25">
      <c r="B21" s="24"/>
      <c r="C21" s="30">
        <v>15</v>
      </c>
      <c r="D21" s="8" t="s">
        <v>19</v>
      </c>
      <c r="E21" s="9">
        <v>10</v>
      </c>
      <c r="F21" s="9">
        <v>10</v>
      </c>
      <c r="G21" s="8">
        <v>10</v>
      </c>
      <c r="H21" s="25"/>
    </row>
    <row r="22" spans="2:8" x14ac:dyDescent="0.25">
      <c r="B22" s="24"/>
      <c r="C22" s="30">
        <v>16</v>
      </c>
      <c r="D22" s="8" t="s">
        <v>20</v>
      </c>
      <c r="E22" s="9">
        <v>8</v>
      </c>
      <c r="F22" s="9">
        <v>8</v>
      </c>
      <c r="G22" s="8">
        <v>8</v>
      </c>
      <c r="H22" s="25"/>
    </row>
    <row r="23" spans="2:8" x14ac:dyDescent="0.25">
      <c r="B23" s="24"/>
      <c r="C23" s="30" t="s">
        <v>21</v>
      </c>
      <c r="D23" s="8" t="s">
        <v>22</v>
      </c>
      <c r="E23" s="9">
        <v>40</v>
      </c>
      <c r="F23" s="9">
        <v>40</v>
      </c>
      <c r="G23" s="8">
        <v>40</v>
      </c>
      <c r="H23" s="25"/>
    </row>
    <row r="24" spans="2:8" x14ac:dyDescent="0.25">
      <c r="B24" s="24"/>
      <c r="C24" s="30"/>
      <c r="D24" s="43" t="s">
        <v>27</v>
      </c>
      <c r="E24" s="44"/>
      <c r="F24" s="44"/>
      <c r="G24" s="46">
        <v>20</v>
      </c>
      <c r="H24" s="25"/>
    </row>
    <row r="25" spans="2:8" x14ac:dyDescent="0.25">
      <c r="B25" s="24"/>
      <c r="C25" s="30">
        <v>18</v>
      </c>
      <c r="D25" s="8" t="s">
        <v>23</v>
      </c>
      <c r="E25" s="9">
        <v>40</v>
      </c>
      <c r="F25" s="9">
        <v>40</v>
      </c>
      <c r="G25" s="8">
        <v>40</v>
      </c>
      <c r="H25" s="25"/>
    </row>
    <row r="26" spans="2:8" x14ac:dyDescent="0.25">
      <c r="B26" s="24"/>
      <c r="C26" s="30" t="s">
        <v>24</v>
      </c>
      <c r="D26" s="43" t="s">
        <v>25</v>
      </c>
      <c r="E26" s="44">
        <v>20</v>
      </c>
      <c r="F26" s="45">
        <v>45</v>
      </c>
      <c r="G26" s="46">
        <v>25</v>
      </c>
      <c r="H26" s="25"/>
    </row>
    <row r="27" spans="2:8" ht="6.75" customHeight="1" x14ac:dyDescent="0.25">
      <c r="B27" s="24"/>
      <c r="C27" s="30"/>
      <c r="D27" s="8"/>
      <c r="E27" s="9"/>
      <c r="F27" s="9"/>
      <c r="G27" s="8"/>
      <c r="H27" s="25"/>
    </row>
    <row r="28" spans="2:8" x14ac:dyDescent="0.25">
      <c r="B28" s="24"/>
      <c r="C28" s="30"/>
      <c r="D28" s="49" t="s">
        <v>0</v>
      </c>
      <c r="E28" s="42">
        <f>SUM(E4:E27)</f>
        <v>450</v>
      </c>
      <c r="F28" s="42">
        <f>SUM(F4:F27)</f>
        <v>450</v>
      </c>
      <c r="G28" s="42">
        <f>SUM(G4:G27)</f>
        <v>450</v>
      </c>
      <c r="H28" s="25"/>
    </row>
    <row r="29" spans="2:8" ht="15.75" thickBot="1" x14ac:dyDescent="0.3">
      <c r="B29" s="26"/>
      <c r="C29" s="50"/>
      <c r="D29" s="27"/>
      <c r="E29" s="28"/>
      <c r="F29" s="28"/>
      <c r="G29" s="27"/>
      <c r="H29" s="29"/>
    </row>
    <row r="30" spans="2:8" x14ac:dyDescent="0.25">
      <c r="G30"/>
    </row>
    <row r="31" spans="2:8" x14ac:dyDescent="0.25">
      <c r="D31" t="s">
        <v>78</v>
      </c>
      <c r="E31" s="3">
        <f>-E5</f>
        <v>0</v>
      </c>
      <c r="F31" s="3">
        <f>-F5</f>
        <v>-53</v>
      </c>
      <c r="G31" s="3">
        <f>-G5</f>
        <v>-35</v>
      </c>
    </row>
    <row r="32" spans="2:8" x14ac:dyDescent="0.25">
      <c r="G32" s="1"/>
    </row>
    <row r="33" spans="4:7" x14ac:dyDescent="0.25">
      <c r="D33" t="s">
        <v>34</v>
      </c>
      <c r="E33" s="3">
        <f>SUM(E28:E32)</f>
        <v>450</v>
      </c>
      <c r="F33" s="3">
        <f>SUM(F28:F32)</f>
        <v>397</v>
      </c>
      <c r="G33" s="3">
        <f>SUM(G28:G32)</f>
        <v>415</v>
      </c>
    </row>
    <row r="36" spans="4:7" x14ac:dyDescent="0.25">
      <c r="D36" s="4" t="s">
        <v>35</v>
      </c>
    </row>
  </sheetData>
  <pageMargins left="0.7" right="0.7" top="0.75" bottom="0.75" header="0.3" footer="0.3"/>
  <pageSetup orientation="portrait" horizontalDpi="200" verticalDpi="200" r:id="rId1"/>
  <ignoredErrors>
    <ignoredError sqref="G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pane xSplit="2" ySplit="3" topLeftCell="C8" activePane="bottomRight" state="frozen"/>
      <selection pane="topRight" activeCell="C1" sqref="C1"/>
      <selection pane="bottomLeft" activeCell="A3" sqref="A3"/>
      <selection pane="bottomRight" activeCell="B20" sqref="B20"/>
    </sheetView>
  </sheetViews>
  <sheetFormatPr defaultRowHeight="15" x14ac:dyDescent="0.25"/>
  <cols>
    <col min="1" max="1" width="5.42578125" style="2" bestFit="1" customWidth="1"/>
    <col min="2" max="2" width="34.7109375" bestFit="1" customWidth="1"/>
    <col min="3" max="3" width="7.7109375" style="3" bestFit="1" customWidth="1"/>
    <col min="4" max="4" width="45.7109375" customWidth="1"/>
  </cols>
  <sheetData>
    <row r="1" spans="1:4" x14ac:dyDescent="0.25">
      <c r="B1" t="s">
        <v>40</v>
      </c>
    </row>
    <row r="2" spans="1:4" x14ac:dyDescent="0.25">
      <c r="B2" t="s">
        <v>41</v>
      </c>
    </row>
    <row r="3" spans="1:4" x14ac:dyDescent="0.25">
      <c r="C3" s="3" t="s">
        <v>31</v>
      </c>
    </row>
    <row r="4" spans="1:4" x14ac:dyDescent="0.25">
      <c r="B4" t="s">
        <v>32</v>
      </c>
      <c r="C4" s="3">
        <f>300-6-SUM(C5:C16)</f>
        <v>35</v>
      </c>
    </row>
    <row r="5" spans="1:4" x14ac:dyDescent="0.25">
      <c r="A5" s="2">
        <v>1</v>
      </c>
      <c r="B5" t="s">
        <v>4</v>
      </c>
      <c r="C5" s="3">
        <v>8</v>
      </c>
    </row>
    <row r="6" spans="1:4" x14ac:dyDescent="0.25">
      <c r="A6" s="2">
        <v>2</v>
      </c>
      <c r="B6" t="s">
        <v>5</v>
      </c>
      <c r="C6" s="3">
        <v>40</v>
      </c>
    </row>
    <row r="7" spans="1:4" x14ac:dyDescent="0.25">
      <c r="A7" s="2">
        <v>3</v>
      </c>
      <c r="B7" t="s">
        <v>6</v>
      </c>
      <c r="C7" s="3">
        <v>18</v>
      </c>
    </row>
    <row r="8" spans="1:4" x14ac:dyDescent="0.25">
      <c r="A8" s="2" t="s">
        <v>50</v>
      </c>
      <c r="B8" t="s">
        <v>7</v>
      </c>
      <c r="C8" s="3">
        <v>20</v>
      </c>
      <c r="D8" t="s">
        <v>59</v>
      </c>
    </row>
    <row r="9" spans="1:4" x14ac:dyDescent="0.25">
      <c r="A9" s="2" t="s">
        <v>52</v>
      </c>
      <c r="B9" t="s">
        <v>51</v>
      </c>
      <c r="C9" s="3">
        <v>20</v>
      </c>
      <c r="D9" t="s">
        <v>60</v>
      </c>
    </row>
    <row r="10" spans="1:4" x14ac:dyDescent="0.25">
      <c r="A10" s="2">
        <v>6</v>
      </c>
      <c r="B10" t="s">
        <v>9</v>
      </c>
      <c r="C10" s="3">
        <v>40</v>
      </c>
    </row>
    <row r="11" spans="1:4" x14ac:dyDescent="0.25">
      <c r="A11" s="2">
        <v>7</v>
      </c>
      <c r="B11" t="s">
        <v>10</v>
      </c>
      <c r="C11" s="3">
        <v>7</v>
      </c>
    </row>
    <row r="12" spans="1:4" x14ac:dyDescent="0.25">
      <c r="A12" s="2">
        <v>8</v>
      </c>
      <c r="B12" t="s">
        <v>11</v>
      </c>
      <c r="C12" s="3">
        <v>40</v>
      </c>
    </row>
    <row r="13" spans="1:4" x14ac:dyDescent="0.25">
      <c r="A13" s="2">
        <v>9</v>
      </c>
      <c r="B13" t="s">
        <v>12</v>
      </c>
      <c r="C13" s="3">
        <v>3</v>
      </c>
    </row>
    <row r="14" spans="1:4" x14ac:dyDescent="0.25">
      <c r="A14" s="2">
        <v>10</v>
      </c>
      <c r="B14" t="s">
        <v>13</v>
      </c>
      <c r="C14" s="3">
        <v>23</v>
      </c>
    </row>
    <row r="15" spans="1:4" x14ac:dyDescent="0.25">
      <c r="A15" s="2">
        <v>11</v>
      </c>
      <c r="B15" t="s">
        <v>14</v>
      </c>
      <c r="C15" s="3">
        <v>22</v>
      </c>
    </row>
    <row r="16" spans="1:4" x14ac:dyDescent="0.25">
      <c r="A16" s="2">
        <v>12</v>
      </c>
      <c r="B16" t="s">
        <v>16</v>
      </c>
      <c r="C16" s="3">
        <v>18</v>
      </c>
    </row>
    <row r="17" spans="1:4" s="4" customFormat="1" x14ac:dyDescent="0.25">
      <c r="A17" s="5">
        <v>13</v>
      </c>
      <c r="B17" s="4" t="s">
        <v>17</v>
      </c>
      <c r="C17" s="6">
        <v>6</v>
      </c>
    </row>
    <row r="18" spans="1:4" x14ac:dyDescent="0.25">
      <c r="A18" s="2">
        <v>14</v>
      </c>
      <c r="B18" t="s">
        <v>18</v>
      </c>
      <c r="C18" s="3">
        <v>7</v>
      </c>
    </row>
    <row r="19" spans="1:4" x14ac:dyDescent="0.25">
      <c r="A19" s="2">
        <v>15</v>
      </c>
      <c r="B19" t="s">
        <v>19</v>
      </c>
      <c r="C19" s="3">
        <v>10</v>
      </c>
    </row>
    <row r="20" spans="1:4" x14ac:dyDescent="0.25">
      <c r="A20" s="2">
        <v>16</v>
      </c>
      <c r="B20" t="s">
        <v>20</v>
      </c>
      <c r="C20" s="3">
        <v>8</v>
      </c>
    </row>
    <row r="21" spans="1:4" x14ac:dyDescent="0.25">
      <c r="A21" s="2">
        <v>17</v>
      </c>
      <c r="B21" t="s">
        <v>22</v>
      </c>
      <c r="C21" s="3">
        <v>40</v>
      </c>
    </row>
    <row r="22" spans="1:4" x14ac:dyDescent="0.25">
      <c r="B22" t="s">
        <v>27</v>
      </c>
      <c r="C22" s="3">
        <v>20</v>
      </c>
    </row>
    <row r="23" spans="1:4" x14ac:dyDescent="0.25">
      <c r="A23" s="2">
        <v>18</v>
      </c>
      <c r="B23" t="s">
        <v>23</v>
      </c>
      <c r="C23" s="3">
        <v>40</v>
      </c>
    </row>
    <row r="24" spans="1:4" x14ac:dyDescent="0.25">
      <c r="A24" s="2" t="s">
        <v>56</v>
      </c>
      <c r="B24" t="s">
        <v>25</v>
      </c>
      <c r="C24" s="17">
        <v>25</v>
      </c>
      <c r="D24" t="s">
        <v>61</v>
      </c>
    </row>
    <row r="25" spans="1:4" x14ac:dyDescent="0.25">
      <c r="B25" t="s">
        <v>0</v>
      </c>
      <c r="C25" s="3">
        <f>SUM(C3:C24)</f>
        <v>450</v>
      </c>
    </row>
    <row r="28" spans="1:4" x14ac:dyDescent="0.25">
      <c r="A28" s="2" t="s">
        <v>53</v>
      </c>
    </row>
    <row r="29" spans="1:4" x14ac:dyDescent="0.25">
      <c r="A29" s="2" t="s">
        <v>55</v>
      </c>
    </row>
    <row r="30" spans="1:4" x14ac:dyDescent="0.25">
      <c r="B30" t="s">
        <v>54</v>
      </c>
    </row>
    <row r="31" spans="1:4" x14ac:dyDescent="0.25">
      <c r="A31" s="2" t="s">
        <v>57</v>
      </c>
    </row>
    <row r="32" spans="1:4" x14ac:dyDescent="0.25">
      <c r="B32" t="s">
        <v>58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Judge Summary</vt:lpstr>
      <vt:lpstr>Judges Comparison</vt:lpstr>
      <vt:lpstr>Eusebius</vt:lpstr>
      <vt:lpstr>Judges Edgar Karavas</vt:lpstr>
      <vt:lpstr>Karavas</vt:lpstr>
    </vt:vector>
  </TitlesOfParts>
  <Company>Aryzta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Karavas (Contrator)</dc:creator>
  <cp:lastModifiedBy>Peter Karavas</cp:lastModifiedBy>
  <dcterms:created xsi:type="dcterms:W3CDTF">2016-01-19T15:55:03Z</dcterms:created>
  <dcterms:modified xsi:type="dcterms:W3CDTF">2017-08-17T11:13:01Z</dcterms:modified>
</cp:coreProperties>
</file>